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415" activeTab="0"/>
  </bookViews>
  <sheets>
    <sheet name="9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<sst xmlns="http://schemas.openxmlformats.org/spreadsheetml/2006/main" count="31" uniqueCount="31">
  <si>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96年資源回收統計表</t>
  </si>
  <si>
    <t>96 年度</t>
  </si>
  <si>
    <t>月份</t>
  </si>
  <si>
    <t>廢紙類</t>
  </si>
  <si>
    <t>廢鐵罐</t>
  </si>
  <si>
    <t>廢鋁罐</t>
  </si>
  <si>
    <t>其他金屬製品</t>
  </si>
  <si>
    <t>廢寶特瓶</t>
  </si>
  <si>
    <t>廢塑膠製品(廢寶特瓶除外)</t>
  </si>
  <si>
    <t>廢玻璃容器</t>
  </si>
  <si>
    <t>舊衣類</t>
  </si>
  <si>
    <r>
      <t>廢家電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臺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件</t>
    </r>
  </si>
  <si>
    <r>
      <t>廢電腦</t>
    </r>
    <r>
      <rPr>
        <sz val="12"/>
        <rFont val="Times New Roman"/>
        <family val="1"/>
      </rPr>
      <t>-</t>
    </r>
    <r>
      <rPr>
        <sz val="12"/>
        <rFont val="新細明體"/>
        <family val="0"/>
      </rPr>
      <t>臺</t>
    </r>
  </si>
  <si>
    <t>廢輪胎</t>
  </si>
  <si>
    <t>廢鋁箔包</t>
  </si>
  <si>
    <t>廢紙容器</t>
  </si>
  <si>
    <t>廢乾電池</t>
  </si>
  <si>
    <t>廢鉛電池</t>
  </si>
  <si>
    <t>日光燈(直管)-支</t>
  </si>
  <si>
    <t>其他</t>
  </si>
  <si>
    <t>廚餘</t>
  </si>
  <si>
    <t>廢光碟</t>
  </si>
  <si>
    <t>廢塑膠袋</t>
  </si>
  <si>
    <t>廢手機（支）</t>
  </si>
  <si>
    <t>總計</t>
  </si>
  <si>
    <r>
      <t xml:space="preserve">        </t>
    </r>
    <r>
      <rPr>
        <sz val="10"/>
        <rFont val="標楷體"/>
        <family val="4"/>
      </rPr>
      <t>本表皆以公斤為單位，若無法得知其實際重量，折算標準如下：</t>
    </r>
  </si>
  <si>
    <r>
      <t xml:space="preserve">             </t>
    </r>
    <r>
      <rPr>
        <sz val="10"/>
        <rFont val="標楷體"/>
        <family val="4"/>
      </rPr>
      <t>1.23.8支寶特瓶約以1公斤計。</t>
    </r>
  </si>
  <si>
    <r>
      <t xml:space="preserve">             </t>
    </r>
    <r>
      <rPr>
        <sz val="10"/>
        <rFont val="標楷體"/>
        <family val="4"/>
      </rPr>
      <t>2.廢輪胎一條約以8.7公斤計。</t>
    </r>
  </si>
  <si>
    <r>
      <t xml:space="preserve">             </t>
    </r>
    <r>
      <rPr>
        <sz val="10"/>
        <rFont val="標楷體"/>
        <family val="4"/>
      </rPr>
      <t>3.電視機一台以35公斤計，冰箱、冷氣機一台皆以50公斤計。洗衣機一台以38公斤計，其餘家電皆以一台約40公斤計。</t>
    </r>
  </si>
  <si>
    <r>
      <t xml:space="preserve">             </t>
    </r>
    <r>
      <rPr>
        <sz val="10"/>
        <rFont val="標楷體"/>
        <family val="4"/>
      </rPr>
      <t>4.廢電腦：桌上型主機：一台以12公斤計，監視器：一台以12公斤計。筆記型一台以4公斤計。</t>
    </r>
  </si>
  <si>
    <r>
      <t xml:space="preserve">             </t>
    </r>
    <r>
      <rPr>
        <sz val="10"/>
        <rFont val="標楷體"/>
        <family val="4"/>
      </rPr>
      <t>5.鉛蓄電池一個以10公斤計。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</si>
</sst>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0"/>
    </font>
    <font>
      <sz val="16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41" fontId="0" fillId="0" borderId="1" xfId="16" applyBorder="1" applyAlignment="1">
      <alignment vertical="center"/>
    </xf>
    <xf numFmtId="41" fontId="0" fillId="0" borderId="2" xfId="16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3" xfId="0" applyFill="1" applyBorder="1" applyAlignment="1">
      <alignment vertical="center" textRotation="255" wrapText="1"/>
    </xf>
    <xf numFmtId="0" fontId="0" fillId="0" borderId="4" xfId="0" applyBorder="1" applyAlignment="1">
      <alignment vertical="center" textRotation="255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K1">
      <selection activeCell="X15" sqref="X15"/>
    </sheetView>
  </sheetViews>
  <sheetFormatPr defaultColWidth="9.00390625" defaultRowHeight="16.5"/>
  <cols>
    <col min="1" max="1" width="4.125" style="0" customWidth="1"/>
    <col min="2" max="2" width="5.50390625" style="0" bestFit="1" customWidth="1"/>
    <col min="3" max="3" width="7.75390625" style="0" bestFit="1" customWidth="1"/>
    <col min="4" max="6" width="7.625" style="0" bestFit="1" customWidth="1"/>
    <col min="7" max="7" width="8.00390625" style="0" customWidth="1"/>
    <col min="8" max="8" width="8.25390625" style="0" bestFit="1" customWidth="1"/>
    <col min="9" max="10" width="7.625" style="0" bestFit="1" customWidth="1"/>
    <col min="11" max="11" width="6.875" style="0" customWidth="1"/>
    <col min="12" max="12" width="8.375" style="0" bestFit="1" customWidth="1"/>
    <col min="13" max="18" width="7.625" style="0" bestFit="1" customWidth="1"/>
    <col min="19" max="19" width="5.625" style="0" bestFit="1" customWidth="1"/>
    <col min="20" max="20" width="8.75390625" style="0" bestFit="1" customWidth="1"/>
    <col min="21" max="21" width="5.25390625" style="0" customWidth="1"/>
    <col min="22" max="24" width="9.125" style="0" bestFit="1" customWidth="1"/>
  </cols>
  <sheetData>
    <row r="1" spans="1:21" ht="2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3" ht="66">
      <c r="A2" s="1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2" t="s">
        <v>20</v>
      </c>
      <c r="U2" s="1" t="s">
        <v>21</v>
      </c>
      <c r="V2" s="1" t="s">
        <v>22</v>
      </c>
      <c r="W2" s="1" t="s">
        <v>23</v>
      </c>
    </row>
    <row r="3" spans="1:23" ht="16.5">
      <c r="A3" s="11"/>
      <c r="B3" s="3">
        <v>1</v>
      </c>
      <c r="C3" s="4">
        <v>550</v>
      </c>
      <c r="D3" s="4">
        <v>42</v>
      </c>
      <c r="E3" s="4">
        <v>5</v>
      </c>
      <c r="F3" s="4">
        <v>70</v>
      </c>
      <c r="G3" s="5">
        <f>1600/23.8</f>
        <v>67.22689075630252</v>
      </c>
      <c r="H3" s="4">
        <v>63</v>
      </c>
      <c r="I3" s="4">
        <v>82</v>
      </c>
      <c r="J3" s="4">
        <v>45</v>
      </c>
      <c r="K3" s="4">
        <f>40*6</f>
        <v>240</v>
      </c>
      <c r="L3" s="4">
        <v>0</v>
      </c>
      <c r="M3" s="4">
        <v>0</v>
      </c>
      <c r="N3" s="4">
        <v>5</v>
      </c>
      <c r="O3" s="4">
        <v>7</v>
      </c>
      <c r="P3" s="4">
        <v>4</v>
      </c>
      <c r="Q3" s="4">
        <v>0</v>
      </c>
      <c r="R3" s="4">
        <v>0</v>
      </c>
      <c r="S3" s="4">
        <v>0</v>
      </c>
      <c r="T3" s="4">
        <v>0</v>
      </c>
      <c r="U3" s="4">
        <v>2</v>
      </c>
      <c r="V3" s="4">
        <v>1.4</v>
      </c>
      <c r="W3" s="4">
        <v>0</v>
      </c>
    </row>
    <row r="4" spans="1:23" ht="16.5">
      <c r="A4" s="11"/>
      <c r="B4" s="3">
        <v>2</v>
      </c>
      <c r="C4" s="4">
        <v>190</v>
      </c>
      <c r="D4" s="4">
        <v>17</v>
      </c>
      <c r="E4" s="4">
        <v>2</v>
      </c>
      <c r="F4" s="4">
        <v>27</v>
      </c>
      <c r="G4" s="4">
        <f>600/23.8</f>
        <v>25.210084033613445</v>
      </c>
      <c r="H4" s="4">
        <v>34</v>
      </c>
      <c r="I4" s="4">
        <v>55</v>
      </c>
      <c r="J4" s="4">
        <v>30</v>
      </c>
      <c r="K4" s="4">
        <v>80</v>
      </c>
      <c r="L4" s="4">
        <v>0</v>
      </c>
      <c r="M4" s="4">
        <v>0</v>
      </c>
      <c r="N4" s="4">
        <v>2</v>
      </c>
      <c r="O4" s="4">
        <v>4</v>
      </c>
      <c r="P4" s="4">
        <v>1.5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1.6</v>
      </c>
      <c r="W4" s="4">
        <v>0</v>
      </c>
    </row>
    <row r="5" spans="1:23" ht="16.5">
      <c r="A5" s="11"/>
      <c r="B5" s="3">
        <v>3</v>
      </c>
      <c r="C5" s="4">
        <v>470</v>
      </c>
      <c r="D5" s="4">
        <v>33</v>
      </c>
      <c r="E5" s="4">
        <v>4</v>
      </c>
      <c r="F5" s="4">
        <v>90</v>
      </c>
      <c r="G5" s="4">
        <f>1300/23.8</f>
        <v>54.621848739495796</v>
      </c>
      <c r="H5" s="4">
        <v>45</v>
      </c>
      <c r="I5" s="4">
        <v>66</v>
      </c>
      <c r="J5" s="4">
        <v>25</v>
      </c>
      <c r="K5" s="4">
        <f>4*40</f>
        <v>160</v>
      </c>
      <c r="L5" s="4">
        <v>0</v>
      </c>
      <c r="M5" s="4">
        <v>0</v>
      </c>
      <c r="N5" s="4">
        <v>4</v>
      </c>
      <c r="O5" s="4">
        <v>6</v>
      </c>
      <c r="P5" s="4">
        <v>9</v>
      </c>
      <c r="Q5" s="4">
        <v>0</v>
      </c>
      <c r="R5" s="4">
        <v>0</v>
      </c>
      <c r="S5" s="4">
        <v>0</v>
      </c>
      <c r="T5" s="4">
        <v>2060</v>
      </c>
      <c r="U5" s="4">
        <v>1</v>
      </c>
      <c r="V5" s="4">
        <v>4</v>
      </c>
      <c r="W5" s="4">
        <v>0</v>
      </c>
    </row>
    <row r="6" spans="1:23" ht="16.5">
      <c r="A6" s="11"/>
      <c r="B6" s="3">
        <v>4</v>
      </c>
      <c r="C6" s="4">
        <v>420</v>
      </c>
      <c r="D6" s="4">
        <v>40</v>
      </c>
      <c r="E6" s="4">
        <v>6</v>
      </c>
      <c r="F6" s="4">
        <v>82</v>
      </c>
      <c r="G6" s="4">
        <f>1000/23.8</f>
        <v>42.016806722689076</v>
      </c>
      <c r="H6" s="4">
        <v>38</v>
      </c>
      <c r="I6" s="4">
        <v>75</v>
      </c>
      <c r="J6" s="4">
        <v>27</v>
      </c>
      <c r="K6" s="4">
        <v>0</v>
      </c>
      <c r="L6" s="4">
        <v>0</v>
      </c>
      <c r="M6" s="4">
        <v>0</v>
      </c>
      <c r="N6" s="4">
        <v>6</v>
      </c>
      <c r="O6" s="4">
        <v>7</v>
      </c>
      <c r="P6" s="4">
        <v>2</v>
      </c>
      <c r="Q6" s="4">
        <v>0</v>
      </c>
      <c r="R6" s="4">
        <v>0</v>
      </c>
      <c r="S6" s="4">
        <v>0</v>
      </c>
      <c r="T6" s="4">
        <v>1175</v>
      </c>
      <c r="U6" s="4">
        <v>1</v>
      </c>
      <c r="V6" s="4">
        <v>2</v>
      </c>
      <c r="W6" s="4">
        <v>0</v>
      </c>
    </row>
    <row r="7" spans="1:23" ht="16.5">
      <c r="A7" s="11"/>
      <c r="B7" s="3">
        <v>5</v>
      </c>
      <c r="C7" s="4">
        <v>390</v>
      </c>
      <c r="D7" s="4">
        <v>25</v>
      </c>
      <c r="E7" s="4">
        <v>8</v>
      </c>
      <c r="F7" s="4">
        <v>55</v>
      </c>
      <c r="G7" s="4">
        <f>1100/23.8</f>
        <v>46.21848739495798</v>
      </c>
      <c r="H7" s="4">
        <v>61</v>
      </c>
      <c r="I7" s="4">
        <v>110</v>
      </c>
      <c r="J7" s="4">
        <v>33</v>
      </c>
      <c r="K7" s="4">
        <v>40</v>
      </c>
      <c r="L7" s="4">
        <v>0</v>
      </c>
      <c r="M7" s="4">
        <v>0</v>
      </c>
      <c r="N7" s="4">
        <v>11</v>
      </c>
      <c r="O7" s="4">
        <v>19</v>
      </c>
      <c r="P7" s="4">
        <v>5</v>
      </c>
      <c r="Q7" s="4">
        <v>0</v>
      </c>
      <c r="R7" s="4">
        <v>0</v>
      </c>
      <c r="S7" s="4">
        <v>0</v>
      </c>
      <c r="T7" s="4">
        <v>1715</v>
      </c>
      <c r="U7" s="4">
        <v>1</v>
      </c>
      <c r="V7" s="4">
        <v>2</v>
      </c>
      <c r="W7" s="4">
        <v>0</v>
      </c>
    </row>
    <row r="8" spans="1:23" ht="16.5">
      <c r="A8" s="11"/>
      <c r="B8" s="3">
        <v>6</v>
      </c>
      <c r="C8" s="4">
        <v>470</v>
      </c>
      <c r="D8" s="4">
        <v>33</v>
      </c>
      <c r="E8" s="4">
        <v>10</v>
      </c>
      <c r="F8" s="4">
        <v>70</v>
      </c>
      <c r="G8" s="4">
        <f>1800/23.8</f>
        <v>75.63025210084034</v>
      </c>
      <c r="H8" s="4">
        <v>74</v>
      </c>
      <c r="I8" s="4">
        <v>90</v>
      </c>
      <c r="J8" s="4">
        <v>84</v>
      </c>
      <c r="K8" s="4">
        <v>240</v>
      </c>
      <c r="L8" s="4">
        <v>36</v>
      </c>
      <c r="M8" s="4">
        <v>0</v>
      </c>
      <c r="N8" s="4">
        <v>14</v>
      </c>
      <c r="O8" s="4">
        <v>26</v>
      </c>
      <c r="P8" s="4">
        <v>4</v>
      </c>
      <c r="Q8" s="4">
        <v>0</v>
      </c>
      <c r="R8" s="4">
        <v>0</v>
      </c>
      <c r="S8" s="4">
        <v>0</v>
      </c>
      <c r="T8" s="4">
        <v>1400</v>
      </c>
      <c r="U8" s="4">
        <v>3</v>
      </c>
      <c r="V8" s="4">
        <v>4</v>
      </c>
      <c r="W8" s="4">
        <v>0</v>
      </c>
    </row>
    <row r="9" spans="1:23" ht="16.5">
      <c r="A9" s="11"/>
      <c r="B9" s="3">
        <v>7</v>
      </c>
      <c r="C9" s="4">
        <v>180</v>
      </c>
      <c r="D9" s="4">
        <v>11</v>
      </c>
      <c r="E9" s="4">
        <v>4</v>
      </c>
      <c r="F9" s="4">
        <v>22</v>
      </c>
      <c r="G9" s="4">
        <f>400/23.8</f>
        <v>16.80672268907563</v>
      </c>
      <c r="H9" s="4">
        <v>30</v>
      </c>
      <c r="I9" s="4">
        <v>52</v>
      </c>
      <c r="J9" s="4">
        <v>45</v>
      </c>
      <c r="K9" s="4">
        <v>40</v>
      </c>
      <c r="L9" s="4">
        <v>0</v>
      </c>
      <c r="M9" s="4">
        <v>0</v>
      </c>
      <c r="N9" s="4">
        <v>7</v>
      </c>
      <c r="O9" s="4">
        <v>17</v>
      </c>
      <c r="P9" s="4">
        <v>1.5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2</v>
      </c>
      <c r="W9" s="4">
        <v>2</v>
      </c>
    </row>
    <row r="10" spans="1:23" ht="16.5">
      <c r="A10" s="11"/>
      <c r="B10" s="3">
        <v>8</v>
      </c>
      <c r="C10" s="4">
        <v>110</v>
      </c>
      <c r="D10" s="4">
        <v>7</v>
      </c>
      <c r="E10" s="4">
        <v>2</v>
      </c>
      <c r="F10" s="4">
        <v>18</v>
      </c>
      <c r="G10" s="4">
        <f>300/23.8</f>
        <v>12.605042016806722</v>
      </c>
      <c r="H10" s="4">
        <v>30</v>
      </c>
      <c r="I10" s="4">
        <v>45</v>
      </c>
      <c r="J10" s="4">
        <v>20</v>
      </c>
      <c r="K10" s="4">
        <v>80</v>
      </c>
      <c r="L10" s="4">
        <v>0</v>
      </c>
      <c r="M10" s="4">
        <v>0</v>
      </c>
      <c r="N10" s="4">
        <v>4</v>
      </c>
      <c r="O10" s="4">
        <v>12</v>
      </c>
      <c r="P10" s="4">
        <v>2.5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3</v>
      </c>
      <c r="W10" s="4">
        <v>0</v>
      </c>
    </row>
    <row r="11" spans="1:23" ht="16.5">
      <c r="A11" s="11"/>
      <c r="B11" s="3">
        <v>9</v>
      </c>
      <c r="C11" s="4">
        <v>160</v>
      </c>
      <c r="D11" s="4">
        <v>16</v>
      </c>
      <c r="E11" s="4">
        <v>3</v>
      </c>
      <c r="F11" s="4">
        <v>22</v>
      </c>
      <c r="G11" s="4">
        <f>500/23.8</f>
        <v>21.008403361344538</v>
      </c>
      <c r="H11" s="4">
        <v>39</v>
      </c>
      <c r="I11" s="4">
        <v>54</v>
      </c>
      <c r="J11" s="4">
        <v>17</v>
      </c>
      <c r="K11" s="4">
        <v>120</v>
      </c>
      <c r="L11" s="4">
        <v>0</v>
      </c>
      <c r="M11" s="4">
        <v>0</v>
      </c>
      <c r="N11" s="4">
        <v>7</v>
      </c>
      <c r="O11" s="4">
        <v>16</v>
      </c>
      <c r="P11" s="4">
        <v>4</v>
      </c>
      <c r="Q11" s="4">
        <v>0</v>
      </c>
      <c r="R11" s="4">
        <v>0</v>
      </c>
      <c r="S11" s="4">
        <v>0</v>
      </c>
      <c r="T11" s="4">
        <v>1010</v>
      </c>
      <c r="U11" s="4">
        <v>2</v>
      </c>
      <c r="V11" s="4">
        <v>4</v>
      </c>
      <c r="W11" s="4">
        <v>2</v>
      </c>
    </row>
    <row r="12" spans="1:23" ht="16.5">
      <c r="A12" s="11"/>
      <c r="B12" s="3">
        <v>10</v>
      </c>
      <c r="C12" s="4">
        <v>290</v>
      </c>
      <c r="D12" s="4">
        <v>30</v>
      </c>
      <c r="E12" s="4">
        <v>6</v>
      </c>
      <c r="F12" s="4">
        <v>45</v>
      </c>
      <c r="G12" s="4">
        <f>900/23.8</f>
        <v>37.81512605042017</v>
      </c>
      <c r="H12" s="4">
        <v>60</v>
      </c>
      <c r="I12" s="4">
        <v>50</v>
      </c>
      <c r="J12" s="4">
        <v>25</v>
      </c>
      <c r="K12" s="4">
        <v>80</v>
      </c>
      <c r="L12" s="4">
        <v>0</v>
      </c>
      <c r="M12" s="4">
        <v>0</v>
      </c>
      <c r="N12" s="4">
        <v>6</v>
      </c>
      <c r="O12" s="4">
        <v>10</v>
      </c>
      <c r="P12" s="4">
        <v>3</v>
      </c>
      <c r="Q12" s="4">
        <v>0</v>
      </c>
      <c r="R12" s="4">
        <v>0</v>
      </c>
      <c r="S12" s="4">
        <v>0</v>
      </c>
      <c r="T12" s="4">
        <v>1710</v>
      </c>
      <c r="U12" s="4">
        <v>4</v>
      </c>
      <c r="V12" s="4">
        <v>6</v>
      </c>
      <c r="W12" s="4">
        <v>0</v>
      </c>
    </row>
    <row r="13" spans="1:23" ht="16.5">
      <c r="A13" s="11"/>
      <c r="B13" s="3">
        <v>11</v>
      </c>
      <c r="C13" s="4">
        <v>250</v>
      </c>
      <c r="D13" s="4">
        <v>33</v>
      </c>
      <c r="E13" s="4">
        <v>5</v>
      </c>
      <c r="F13" s="4">
        <v>48</v>
      </c>
      <c r="G13" s="4">
        <f>700/23.8</f>
        <v>29.41176470588235</v>
      </c>
      <c r="H13" s="4">
        <v>52</v>
      </c>
      <c r="I13" s="4">
        <v>72</v>
      </c>
      <c r="J13" s="4">
        <v>45</v>
      </c>
      <c r="K13" s="4">
        <v>40</v>
      </c>
      <c r="L13" s="4">
        <v>0</v>
      </c>
      <c r="M13" s="4">
        <v>0</v>
      </c>
      <c r="N13" s="4">
        <v>7</v>
      </c>
      <c r="O13" s="4">
        <v>12</v>
      </c>
      <c r="P13" s="4">
        <v>12</v>
      </c>
      <c r="Q13" s="4">
        <v>0</v>
      </c>
      <c r="R13" s="4">
        <v>0</v>
      </c>
      <c r="S13" s="4">
        <v>0</v>
      </c>
      <c r="T13" s="4">
        <v>1350</v>
      </c>
      <c r="U13" s="4">
        <v>1</v>
      </c>
      <c r="V13" s="4">
        <v>5</v>
      </c>
      <c r="W13" s="4">
        <v>1</v>
      </c>
    </row>
    <row r="14" spans="1:23" ht="16.5">
      <c r="A14" s="11"/>
      <c r="B14" s="3">
        <v>12</v>
      </c>
      <c r="C14" s="4">
        <v>220</v>
      </c>
      <c r="D14" s="4">
        <v>37</v>
      </c>
      <c r="E14" s="4">
        <v>4</v>
      </c>
      <c r="F14" s="4">
        <v>65</v>
      </c>
      <c r="G14" s="4">
        <f>800/23.8</f>
        <v>33.61344537815126</v>
      </c>
      <c r="H14" s="4">
        <v>56</v>
      </c>
      <c r="I14" s="4">
        <v>75</v>
      </c>
      <c r="J14" s="4">
        <v>35</v>
      </c>
      <c r="K14" s="4">
        <v>80</v>
      </c>
      <c r="L14" s="4">
        <v>0</v>
      </c>
      <c r="M14" s="4">
        <v>0</v>
      </c>
      <c r="N14" s="4">
        <v>11</v>
      </c>
      <c r="O14" s="4">
        <v>15</v>
      </c>
      <c r="P14" s="4">
        <v>13</v>
      </c>
      <c r="Q14" s="4">
        <v>0</v>
      </c>
      <c r="R14" s="4">
        <v>0</v>
      </c>
      <c r="S14" s="4">
        <v>0</v>
      </c>
      <c r="T14" s="4">
        <v>1540</v>
      </c>
      <c r="U14" s="4">
        <v>2</v>
      </c>
      <c r="V14" s="4">
        <v>4</v>
      </c>
      <c r="W14" s="4">
        <v>1</v>
      </c>
    </row>
    <row r="15" spans="1:24" ht="16.5">
      <c r="A15" s="11"/>
      <c r="B15" s="4" t="s">
        <v>24</v>
      </c>
      <c r="C15" s="6">
        <f>SUM(C3:C14)</f>
        <v>3700</v>
      </c>
      <c r="D15" s="6">
        <f aca="true" t="shared" si="0" ref="D15:U15">SUM(D3:D14)</f>
        <v>324</v>
      </c>
      <c r="E15" s="6">
        <f t="shared" si="0"/>
        <v>59</v>
      </c>
      <c r="F15" s="6">
        <f t="shared" si="0"/>
        <v>614</v>
      </c>
      <c r="G15" s="6">
        <f t="shared" si="0"/>
        <v>462.1848739495799</v>
      </c>
      <c r="H15" s="6">
        <f t="shared" si="0"/>
        <v>582</v>
      </c>
      <c r="I15" s="6">
        <f t="shared" si="0"/>
        <v>826</v>
      </c>
      <c r="J15" s="6">
        <f t="shared" si="0"/>
        <v>431</v>
      </c>
      <c r="K15" s="6">
        <f t="shared" si="0"/>
        <v>1200</v>
      </c>
      <c r="L15" s="6">
        <f t="shared" si="0"/>
        <v>36</v>
      </c>
      <c r="M15" s="6">
        <f t="shared" si="0"/>
        <v>0</v>
      </c>
      <c r="N15" s="6">
        <f t="shared" si="0"/>
        <v>84</v>
      </c>
      <c r="O15" s="6">
        <f t="shared" si="0"/>
        <v>151</v>
      </c>
      <c r="P15" s="6">
        <f t="shared" si="0"/>
        <v>61.5</v>
      </c>
      <c r="Q15" s="6">
        <f t="shared" si="0"/>
        <v>0</v>
      </c>
      <c r="R15" s="6">
        <f t="shared" si="0"/>
        <v>0</v>
      </c>
      <c r="S15" s="6">
        <f t="shared" si="0"/>
        <v>0</v>
      </c>
      <c r="T15" s="6">
        <f>SUM(T3:T14)</f>
        <v>11960</v>
      </c>
      <c r="U15" s="6">
        <f t="shared" si="0"/>
        <v>19</v>
      </c>
      <c r="V15" s="6">
        <f>SUM(V3:V14)</f>
        <v>39</v>
      </c>
      <c r="W15" s="6">
        <f>SUM(W3:W14)</f>
        <v>6</v>
      </c>
      <c r="X15" s="7">
        <f>SUM(C15:W15)</f>
        <v>20554.68487394958</v>
      </c>
    </row>
    <row r="19" ht="16.5">
      <c r="B19" s="8" t="s">
        <v>25</v>
      </c>
    </row>
    <row r="20" ht="16.5">
      <c r="B20" s="8" t="s">
        <v>26</v>
      </c>
    </row>
    <row r="21" ht="16.5">
      <c r="B21" s="8" t="s">
        <v>27</v>
      </c>
    </row>
    <row r="22" ht="16.5">
      <c r="B22" s="8" t="s">
        <v>28</v>
      </c>
    </row>
    <row r="23" ht="16.5">
      <c r="B23" s="8" t="s">
        <v>29</v>
      </c>
    </row>
    <row r="24" ht="16.5">
      <c r="B24" s="8" t="s">
        <v>30</v>
      </c>
    </row>
  </sheetData>
  <mergeCells count="2">
    <mergeCell ref="A1:U1"/>
    <mergeCell ref="A2:A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dcterms:created xsi:type="dcterms:W3CDTF">2008-06-05T08:05:11Z</dcterms:created>
  <dcterms:modified xsi:type="dcterms:W3CDTF">2009-03-10T09:47:04Z</dcterms:modified>
  <cp:category/>
  <cp:version/>
  <cp:contentType/>
  <cp:contentStatus/>
</cp:coreProperties>
</file>